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IV\CPA\SHARED\CPA DATABASES\OPIOID SETTLEMENTS\County Reporting Spreadsheets\FY23 County and State Reports\"/>
    </mc:Choice>
  </mc:AlternateContent>
  <xr:revisionPtr revIDLastSave="0" documentId="8_{A16A81E4-4C21-4B91-81A9-DE907712A540}" xr6:coauthVersionLast="36" xr6:coauthVersionMax="36" xr10:uidLastSave="{00000000-0000-0000-0000-000000000000}"/>
  <workbookProtection lockStructure="1"/>
  <bookViews>
    <workbookView xWindow="0" yWindow="0" windowWidth="23040" windowHeight="7572" activeTab="1" xr2:uid="{98E7ECAA-F08A-4685-B27C-B3C9851D054D}"/>
  </bookViews>
  <sheets>
    <sheet name="TABLE 3.1" sheetId="1" r:id="rId1"/>
    <sheet name="TABLE 3.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E11" i="2"/>
  <c r="C11" i="2"/>
  <c r="H28" i="2" l="1"/>
  <c r="H4" i="1"/>
  <c r="D4" i="1"/>
</calcChain>
</file>

<file path=xl/sharedStrings.xml><?xml version="1.0" encoding="utf-8"?>
<sst xmlns="http://schemas.openxmlformats.org/spreadsheetml/2006/main" count="187" uniqueCount="95">
  <si>
    <t>DISTRIBUTOR</t>
  </si>
  <si>
    <t>JANSSEN</t>
  </si>
  <si>
    <t>STATE</t>
  </si>
  <si>
    <t>Payment 1(D)</t>
  </si>
  <si>
    <t>Payment 2(D)</t>
  </si>
  <si>
    <t>Subtotal(D)</t>
  </si>
  <si>
    <t>Payment 1(J)</t>
  </si>
  <si>
    <t>Payment 2(J)</t>
  </si>
  <si>
    <t>Payment 3(J)</t>
  </si>
  <si>
    <t>Subtotal(J)</t>
  </si>
  <si>
    <t>TOTAL</t>
  </si>
  <si>
    <t>PAYMENT DISBURSEMENT</t>
  </si>
  <si>
    <t>EXPENDITURES</t>
  </si>
  <si>
    <t>FUND SOURCE</t>
  </si>
  <si>
    <t>DATE</t>
  </si>
  <si>
    <t>AMOUNT RECEIVED</t>
  </si>
  <si>
    <t>RECIPIENT</t>
  </si>
  <si>
    <t>AMOUNT DISBURSED</t>
  </si>
  <si>
    <t>DISBURSEMENT STATUS</t>
  </si>
  <si>
    <t>ALLOCATION RECIPIENT</t>
  </si>
  <si>
    <t>AMOUNT AWARDED</t>
  </si>
  <si>
    <t>PROGRAM FUNDED</t>
  </si>
  <si>
    <t>APPROVED PURPOSES CATEGORY</t>
  </si>
  <si>
    <t>DISBURSEMENT TERMS</t>
  </si>
  <si>
    <t>AWARD DATE</t>
  </si>
  <si>
    <t>PROJECT PERIOD</t>
  </si>
  <si>
    <t xml:space="preserve">A. Treat Opioid Use Disorder </t>
  </si>
  <si>
    <t>Distributor</t>
  </si>
  <si>
    <t>State</t>
  </si>
  <si>
    <t xml:space="preserve">A. Disbursed </t>
  </si>
  <si>
    <t>Cope Community Services Inc</t>
  </si>
  <si>
    <t>SUD/OUD Prevention and Treatment</t>
  </si>
  <si>
    <t>Annual</t>
  </si>
  <si>
    <t xml:space="preserve">B. Support People in Treatment and Recovery </t>
  </si>
  <si>
    <t>Phoenix Rescue Mission</t>
  </si>
  <si>
    <t>PRM Alumni Association</t>
  </si>
  <si>
    <t>C. Connect People Who Need Help to the Help They Need (Connections to Care)</t>
  </si>
  <si>
    <t>Janssen</t>
  </si>
  <si>
    <t>Parents Of Addicted Loved Ones</t>
  </si>
  <si>
    <t>Educating Families of SUD-OUD (Statewide)</t>
  </si>
  <si>
    <t xml:space="preserve">K. Support Training to Abate the Opioid Epidemic Through Activities, Programs, or Strategies </t>
  </si>
  <si>
    <t xml:space="preserve">D. Address the Needs of Criminal- Justice- Involved Persons </t>
  </si>
  <si>
    <t>Fullcircle Program Inc</t>
  </si>
  <si>
    <t xml:space="preserve">FullCircle Program </t>
  </si>
  <si>
    <t>E. Address the Needs of Pregnant or Parenting Women and their Families, Including Babies with Neonatal Abstinence Syndrome</t>
  </si>
  <si>
    <t xml:space="preserve">Janssen </t>
  </si>
  <si>
    <t xml:space="preserve">State </t>
  </si>
  <si>
    <t>Hope For Addiction Inc</t>
  </si>
  <si>
    <t>Freedom House</t>
  </si>
  <si>
    <t xml:space="preserve">F. Prevent Over-Prescribing and Ensure Appropriate Prescribing and Dispensing of Opioids </t>
  </si>
  <si>
    <t>-</t>
  </si>
  <si>
    <t>True Pursuit</t>
  </si>
  <si>
    <t>Rise Up Mentorship Program</t>
  </si>
  <si>
    <t>G. Discourage or Prevent Misuse of Opioids</t>
  </si>
  <si>
    <t>Wilson Leigh &amp; Associates</t>
  </si>
  <si>
    <t>MATCore Implementation</t>
  </si>
  <si>
    <t xml:space="preserve">H. Prevent or Reduce Overdose Deaths and Other Opioid- Related Harms </t>
  </si>
  <si>
    <t>The Dream Institute</t>
  </si>
  <si>
    <t>Short Creek Dream Center</t>
  </si>
  <si>
    <t xml:space="preserve">I. First Responders </t>
  </si>
  <si>
    <t>Southwest Behavioral Health Services Inc</t>
  </si>
  <si>
    <t>Enhance established services and build sustainability in recovery support services.</t>
  </si>
  <si>
    <t xml:space="preserve">J. Leadership, Planning, and Coordination </t>
  </si>
  <si>
    <t>Empact Suicide Prevention Center</t>
  </si>
  <si>
    <t>Youth Opioid Prevention Program</t>
  </si>
  <si>
    <t>Apache County Youth Council</t>
  </si>
  <si>
    <t>ACYC Opioid Prevention Project</t>
  </si>
  <si>
    <t>L. Support Opioid Abatement Research</t>
  </si>
  <si>
    <t>Cga Inc. (Casa Grande Alliance)</t>
  </si>
  <si>
    <t>CGA Youth Resiliency Project</t>
  </si>
  <si>
    <t>Notmykid Inc</t>
  </si>
  <si>
    <t>Opioid Prevention &amp; Recovery Support (Mohave)</t>
  </si>
  <si>
    <t>Opioid Prevention &amp; Recovery Support (Pima)</t>
  </si>
  <si>
    <t>Graham County Substance Abuse Coalition</t>
  </si>
  <si>
    <t>Increasing Fentanyl Awareness</t>
  </si>
  <si>
    <t>Chicanos Por La Causa Inc</t>
  </si>
  <si>
    <t>CPLC Parenting Arizona</t>
  </si>
  <si>
    <t>City Help Inc Of Phoenix</t>
  </si>
  <si>
    <t>Phoenix Dream Center</t>
  </si>
  <si>
    <t>Jacobs Hope Inc</t>
  </si>
  <si>
    <t>Expansion of Infant Inpatient Program</t>
  </si>
  <si>
    <t>Hushabye Nursery</t>
  </si>
  <si>
    <t>Hushabye Nursery Rural Expansion</t>
  </si>
  <si>
    <t>City Of Yuma</t>
  </si>
  <si>
    <t>LEA</t>
  </si>
  <si>
    <t>Graham County</t>
  </si>
  <si>
    <t>Cochise County</t>
  </si>
  <si>
    <t>Off Madison Ave</t>
  </si>
  <si>
    <t>Awareness Campaign</t>
  </si>
  <si>
    <t>Mallinckrodt</t>
  </si>
  <si>
    <t>MALLINCKRODT</t>
  </si>
  <si>
    <t>Payment1(M)</t>
  </si>
  <si>
    <t>7/1/22-6/30/23</t>
  </si>
  <si>
    <t>STATE ALLOCATIONS JULY 1, 2022 THROUGH JUNE 30, 2023</t>
  </si>
  <si>
    <t>STATE ALLOCATIONS AND EXPENDITURES JULY 1, 2022 THROUGH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</si>
</sst>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entury Schoolbook"/>
      <family val="1"/>
    </font>
    <font>
      <sz val="10"/>
      <color theme="1"/>
      <name val="Century Schoolbook"/>
      <family val="1"/>
    </font>
    <font>
      <b/>
      <sz val="12"/>
      <color theme="1"/>
      <name val="Century Schoolbook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Schoolbook"/>
      <family val="1"/>
    </font>
    <font>
      <sz val="10"/>
      <color rgb="FF000000"/>
      <name val="Century Schoolbook"/>
      <family val="1"/>
    </font>
    <font>
      <b/>
      <sz val="10"/>
      <name val="Century Schoolbook"/>
      <family val="1"/>
    </font>
    <font>
      <sz val="10"/>
      <color rgb="FFC7203E"/>
      <name val="Century Schoolbook"/>
      <family val="1"/>
    </font>
    <font>
      <sz val="11"/>
      <color theme="1"/>
      <name val="Century Schoolbook"/>
      <family val="1"/>
    </font>
    <font>
      <b/>
      <sz val="10"/>
      <color theme="0"/>
      <name val="Century Schoolbook"/>
      <family val="1"/>
    </font>
    <font>
      <b/>
      <sz val="16"/>
      <color theme="0"/>
      <name val="Century Schoolbook"/>
      <family val="1"/>
    </font>
    <font>
      <sz val="16"/>
      <color theme="0"/>
      <name val="Century Schoolbook"/>
      <family val="1"/>
    </font>
    <font>
      <b/>
      <sz val="12"/>
      <color theme="0"/>
      <name val="Century Schoolbook"/>
      <family val="1"/>
    </font>
    <font>
      <b/>
      <sz val="9"/>
      <color theme="0"/>
      <name val="Century Schoolbook"/>
      <family val="1"/>
    </font>
    <font>
      <sz val="9"/>
      <color theme="1"/>
      <name val="Century Schoolbook"/>
      <family val="1"/>
    </font>
    <font>
      <b/>
      <sz val="9"/>
      <color theme="1"/>
      <name val="Century Schoolbook"/>
      <family val="1"/>
    </font>
  </fonts>
  <fills count="12">
    <fill>
      <patternFill patternType="none"/>
    </fill>
    <fill>
      <patternFill patternType="gray125"/>
    </fill>
    <fill>
      <patternFill patternType="solid">
        <fgColor rgb="FF19285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A48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E08"/>
        <bgColor indexed="64"/>
      </patternFill>
    </fill>
    <fill>
      <patternFill patternType="solid">
        <fgColor rgb="FFC9795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4" xfId="0" applyFont="1" applyFill="1" applyBorder="1" applyAlignment="1">
      <alignment wrapText="1"/>
    </xf>
    <xf numFmtId="0" fontId="3" fillId="2" borderId="7" xfId="0" applyFont="1" applyFill="1" applyBorder="1"/>
    <xf numFmtId="0" fontId="5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7" fillId="3" borderId="9" xfId="1" applyNumberFormat="1" applyFont="1" applyFill="1" applyBorder="1" applyAlignment="1">
      <alignment horizontal="center" vertical="center" wrapText="1" readingOrder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7" fillId="4" borderId="6" xfId="1" applyNumberFormat="1" applyFont="1" applyFill="1" applyBorder="1" applyAlignment="1">
      <alignment horizontal="center" vertical="center" wrapText="1" readingOrder="1"/>
    </xf>
    <xf numFmtId="164" fontId="3" fillId="4" borderId="6" xfId="1" applyNumberFormat="1" applyFont="1" applyFill="1" applyBorder="1" applyAlignment="1">
      <alignment horizontal="center" vertical="center" wrapText="1"/>
    </xf>
    <xf numFmtId="164" fontId="8" fillId="6" borderId="10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6" fillId="3" borderId="6" xfId="0" applyFont="1" applyFill="1" applyBorder="1" applyAlignment="1">
      <alignment horizontal="center" vertical="center" wrapText="1"/>
    </xf>
    <xf numFmtId="14" fontId="16" fillId="3" borderId="6" xfId="0" applyNumberFormat="1" applyFont="1" applyFill="1" applyBorder="1" applyAlignment="1">
      <alignment horizontal="center" vertical="center" wrapText="1"/>
    </xf>
    <xf numFmtId="164" fontId="16" fillId="3" borderId="6" xfId="1" applyNumberFormat="1" applyFont="1" applyFill="1" applyBorder="1" applyAlignment="1">
      <alignment horizontal="center" vertical="center" wrapText="1"/>
    </xf>
    <xf numFmtId="164" fontId="16" fillId="3" borderId="6" xfId="0" applyNumberFormat="1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164" fontId="16" fillId="10" borderId="6" xfId="1" applyNumberFormat="1" applyFont="1" applyFill="1" applyBorder="1" applyAlignment="1">
      <alignment horizontal="center" vertical="center" wrapText="1"/>
    </xf>
    <xf numFmtId="14" fontId="16" fillId="10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164" fontId="16" fillId="0" borderId="6" xfId="1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4" fontId="16" fillId="0" borderId="6" xfId="0" applyNumberFormat="1" applyFont="1" applyFill="1" applyBorder="1" applyAlignment="1">
      <alignment horizontal="center" vertical="center" wrapText="1"/>
    </xf>
    <xf numFmtId="164" fontId="16" fillId="0" borderId="6" xfId="1" applyNumberFormat="1" applyFont="1" applyFill="1" applyBorder="1" applyAlignment="1">
      <alignment horizontal="center" vertical="center" wrapText="1"/>
    </xf>
    <xf numFmtId="164" fontId="16" fillId="0" borderId="6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164" fontId="17" fillId="6" borderId="6" xfId="0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10" borderId="6" xfId="0" applyNumberFormat="1" applyFont="1" applyFill="1" applyBorder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164" fontId="17" fillId="6" borderId="6" xfId="1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164" fontId="3" fillId="11" borderId="10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0" fontId="11" fillId="8" borderId="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Schoolbook"/>
        <family val="1"/>
        <scheme val="none"/>
      </font>
      <numFmt numFmtId="164" formatCode="&quot;$&quot;#,##0.00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5" formatCode="_([$$-409]* #,##0.00_);_([$$-409]* \(#,##0.00\);_([$$-409]* &quot;-&quot;??_);_(@_)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Century Schoolbook"/>
        <family val="1"/>
        <scheme val="none"/>
      </font>
      <numFmt numFmtId="164" formatCode="&quot;$&quot;#,##0.0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border outline="0">
        <right style="thin">
          <color auto="1"/>
        </right>
      </border>
    </dxf>
    <dxf>
      <border>
        <top style="thin">
          <color auto="1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fill>
        <patternFill patternType="solid">
          <fgColor rgb="FF000000"/>
          <bgColor rgb="FFFFF2CC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Schoolbook"/>
        <family val="1"/>
        <scheme val="none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allon,%20J\Opi.Set\Dashboard\Working%20Spreadsheets\MASTER%20SPREADSHEETS_0717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Proj. Intracounty Allocations"/>
      <sheetName val="COMBINED COUNTY REPORT"/>
      <sheetName val="COMBINED STATE REPORT"/>
      <sheetName val="ESTIMATED TOTAL FUNDING. (R)"/>
      <sheetName val="draft 2"/>
      <sheetName val="FUNDS ALLOCATED (R) "/>
      <sheetName val="Projected Totals (RvS)"/>
      <sheetName val="Intrastate Allocations"/>
      <sheetName val="Intracounty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9213B4-7E90-4DEC-BEF8-3B5D6A73E13C}" name="Table16" displayName="Table16" ref="A3:J4" totalsRowShown="0" headerRowDxfId="25" dataDxfId="23" totalsRowDxfId="21" headerRowBorderDxfId="24" tableBorderDxfId="22" totalsRowBorderDxfId="20">
  <autoFilter ref="A3:J4" xr:uid="{C11183EC-BA01-4C1A-864E-5AD5F140D09B}"/>
  <tableColumns count="10">
    <tableColumn id="1" xr3:uid="{0BD2A72C-FE09-4F87-B9DC-DEE5DC92A7B3}" name="STATE" dataDxfId="19" totalsRowDxfId="18"/>
    <tableColumn id="2" xr3:uid="{D041EF70-4ED2-4BEB-A62A-092D9AE51371}" name="Payment 1(D)" dataDxfId="17" totalsRowDxfId="16" dataCellStyle="Currency" totalsRowCellStyle="Currency"/>
    <tableColumn id="3" xr3:uid="{40F76481-31F1-4060-9ECC-C762241B46F4}" name="Payment 2(D)" dataDxfId="15" totalsRowDxfId="14" dataCellStyle="Currency"/>
    <tableColumn id="4" xr3:uid="{222A1CAE-5740-4EB8-B925-5CCA69299C37}" name="Subtotal(D)" dataDxfId="13" totalsRowDxfId="12" dataCellStyle="Currency">
      <calculatedColumnFormula>SUM(B4:C4)</calculatedColumnFormula>
    </tableColumn>
    <tableColumn id="5" xr3:uid="{0C48714E-E9C1-466F-9924-77DADDFC8B71}" name="Payment 1(J)" dataDxfId="11" totalsRowDxfId="10" dataCellStyle="Currency"/>
    <tableColumn id="6" xr3:uid="{1F6FDB86-0B85-4406-8251-DC037994F829}" name="Payment 2(J)" dataDxfId="9" totalsRowDxfId="8" dataCellStyle="Currency"/>
    <tableColumn id="7" xr3:uid="{B08DAE1E-E14E-4021-9247-9CB8B9CC7E66}" name="Payment 3(J)" dataDxfId="7" totalsRowDxfId="6" dataCellStyle="Currency"/>
    <tableColumn id="8" xr3:uid="{1F7962A0-627E-4555-901C-FE69C7467099}" name="Subtotal(J)" dataDxfId="5" totalsRowDxfId="4" dataCellStyle="Currency">
      <calculatedColumnFormula>SUM(E4:G4)</calculatedColumnFormula>
    </tableColumn>
    <tableColumn id="10" xr3:uid="{A0C08D19-5ACE-4AB3-A8EA-A5640E8CBFAB}" name="Payment1(M)" dataDxfId="3" totalsRowDxfId="2" dataCellStyle="Currency"/>
    <tableColumn id="9" xr3:uid="{7FA3CA7B-F30A-4227-A80D-F2E85948B160}" name="TOTAL" dataDxfId="1" totalsRowDxfId="0" dataCellStyle="Currency">
      <calculatedColumnFormula>SUM(D4,H4,I4)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AA78-C269-4E56-9138-D72B82C366B1}">
  <dimension ref="A1:N22"/>
  <sheetViews>
    <sheetView workbookViewId="0">
      <selection activeCell="A2" sqref="A2"/>
    </sheetView>
  </sheetViews>
  <sheetFormatPr defaultRowHeight="14.4" x14ac:dyDescent="0.3"/>
  <cols>
    <col min="1" max="1" width="19.88671875" customWidth="1"/>
    <col min="2" max="2" width="18" customWidth="1"/>
    <col min="3" max="3" width="16.5546875" customWidth="1"/>
    <col min="4" max="4" width="15.33203125" customWidth="1"/>
    <col min="5" max="5" width="17.44140625" customWidth="1"/>
    <col min="6" max="6" width="16.6640625" customWidth="1"/>
    <col min="7" max="7" width="16.88671875" customWidth="1"/>
    <col min="8" max="8" width="18.109375" customWidth="1"/>
    <col min="9" max="9" width="24" customWidth="1"/>
    <col min="10" max="10" width="18.44140625" customWidth="1"/>
  </cols>
  <sheetData>
    <row r="1" spans="1:14" ht="17.399999999999999" x14ac:dyDescent="0.3">
      <c r="A1" s="47" t="s">
        <v>93</v>
      </c>
      <c r="B1" s="48"/>
      <c r="C1" s="48"/>
      <c r="D1" s="48"/>
      <c r="E1" s="48"/>
      <c r="F1" s="48"/>
      <c r="G1" s="48"/>
      <c r="H1" s="48"/>
      <c r="I1" s="49"/>
      <c r="J1" s="50"/>
    </row>
    <row r="2" spans="1:14" ht="30.75" customHeight="1" x14ac:dyDescent="0.3">
      <c r="A2" s="1"/>
      <c r="B2" s="51" t="s">
        <v>0</v>
      </c>
      <c r="C2" s="52"/>
      <c r="D2" s="52"/>
      <c r="E2" s="53" t="s">
        <v>1</v>
      </c>
      <c r="F2" s="53"/>
      <c r="G2" s="53"/>
      <c r="H2" s="53"/>
      <c r="I2" s="45" t="s">
        <v>90</v>
      </c>
      <c r="J2" s="2"/>
      <c r="K2" s="3"/>
      <c r="L2" s="3"/>
      <c r="M2" s="3"/>
    </row>
    <row r="3" spans="1:14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91</v>
      </c>
      <c r="J3" s="6" t="s">
        <v>10</v>
      </c>
      <c r="K3" s="7"/>
      <c r="L3" s="7"/>
      <c r="M3" s="7"/>
      <c r="N3" s="8"/>
    </row>
    <row r="4" spans="1:14" ht="25.5" customHeight="1" x14ac:dyDescent="0.3">
      <c r="A4" s="9" t="s">
        <v>2</v>
      </c>
      <c r="B4" s="10">
        <v>9320618.2899999991</v>
      </c>
      <c r="C4" s="10">
        <v>10519547.41</v>
      </c>
      <c r="D4" s="11">
        <f t="shared" ref="D4" si="0">SUM(B4:C4)</f>
        <v>19840165.699999999</v>
      </c>
      <c r="E4" s="12">
        <v>3148838.59</v>
      </c>
      <c r="F4" s="12">
        <v>6881173.8799999999</v>
      </c>
      <c r="G4" s="13">
        <v>5856432.8899999997</v>
      </c>
      <c r="H4" s="13">
        <f t="shared" ref="H4" si="1">SUM(E4:G4)</f>
        <v>15886445.359999999</v>
      </c>
      <c r="I4" s="46">
        <v>1599250.55</v>
      </c>
      <c r="J4" s="14">
        <f>SUM(D4,H4,I4)</f>
        <v>37325861.609999999</v>
      </c>
      <c r="K4" s="7"/>
      <c r="L4" s="7"/>
      <c r="M4" s="7"/>
      <c r="N4" s="8"/>
    </row>
    <row r="5" spans="1:14" ht="24" customHeight="1" x14ac:dyDescent="0.3">
      <c r="A5" s="15"/>
      <c r="B5" s="15"/>
      <c r="C5" s="15"/>
      <c r="D5" s="16"/>
      <c r="E5" s="16"/>
      <c r="F5" s="16"/>
      <c r="G5" s="16"/>
      <c r="H5" s="16"/>
      <c r="I5" s="16"/>
      <c r="J5" s="16"/>
      <c r="K5" s="7"/>
      <c r="L5" s="7"/>
      <c r="M5" s="7"/>
      <c r="N5" s="8"/>
    </row>
    <row r="6" spans="1:14" ht="27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7"/>
      <c r="L6" s="7"/>
      <c r="M6" s="7"/>
      <c r="N6" s="8"/>
    </row>
    <row r="7" spans="1:14" ht="25.5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7"/>
      <c r="L7" s="7"/>
      <c r="M7" s="7"/>
      <c r="N7" s="8"/>
    </row>
    <row r="8" spans="1:14" ht="21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7"/>
      <c r="L8" s="7"/>
      <c r="M8" s="7"/>
      <c r="N8" s="8"/>
    </row>
    <row r="9" spans="1:14" ht="23.25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7"/>
      <c r="N9" s="8"/>
    </row>
    <row r="10" spans="1:14" ht="23.25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7"/>
      <c r="N10" s="8"/>
    </row>
    <row r="11" spans="1:14" ht="22.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7"/>
      <c r="N11" s="8"/>
    </row>
    <row r="12" spans="1:14" ht="22.5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7"/>
      <c r="N12" s="8"/>
    </row>
    <row r="13" spans="1:14" ht="21.75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7"/>
      <c r="L13" s="7"/>
      <c r="M13" s="7"/>
      <c r="N13" s="8"/>
    </row>
    <row r="14" spans="1:14" ht="21.75" customHeigh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7"/>
      <c r="L14" s="7"/>
      <c r="M14" s="7"/>
      <c r="N14" s="8"/>
    </row>
    <row r="15" spans="1:14" ht="22.5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7"/>
      <c r="L15" s="7"/>
      <c r="M15" s="7"/>
      <c r="N15" s="8"/>
    </row>
    <row r="16" spans="1:14" ht="24.75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7"/>
      <c r="L16" s="7"/>
      <c r="M16" s="7"/>
      <c r="N16" s="8"/>
    </row>
    <row r="17" spans="1:14" ht="24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7"/>
      <c r="L17" s="7"/>
      <c r="M17" s="7"/>
      <c r="N17" s="8"/>
    </row>
    <row r="18" spans="1:14" ht="22.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7"/>
      <c r="L18" s="7"/>
      <c r="M18" s="7"/>
      <c r="N18" s="8"/>
    </row>
    <row r="19" spans="1:14" ht="24" customHeight="1" x14ac:dyDescent="0.3">
      <c r="K19" s="7"/>
      <c r="L19" s="7"/>
      <c r="M19" s="7"/>
      <c r="N19" s="8"/>
    </row>
    <row r="20" spans="1:14" ht="24" customHeight="1" x14ac:dyDescent="0.3">
      <c r="K20" s="7"/>
      <c r="L20" s="7"/>
      <c r="M20" s="7"/>
      <c r="N20" s="8"/>
    </row>
    <row r="21" spans="1:14" ht="26.25" customHeight="1" x14ac:dyDescent="0.3">
      <c r="K21" s="7"/>
      <c r="L21" s="7"/>
      <c r="M21" s="7"/>
      <c r="N21" s="8"/>
    </row>
    <row r="22" spans="1:14" x14ac:dyDescent="0.3">
      <c r="K22" s="3"/>
      <c r="L22" s="3"/>
      <c r="M22" s="3"/>
    </row>
  </sheetData>
  <mergeCells count="3">
    <mergeCell ref="A1:J1"/>
    <mergeCell ref="B2:D2"/>
    <mergeCell ref="E2:H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D19F-7CA4-40B4-A53F-CC5880503FEE}">
  <dimension ref="A1:O34"/>
  <sheetViews>
    <sheetView tabSelected="1" workbookViewId="0">
      <selection activeCell="A2" sqref="A2:M2"/>
    </sheetView>
  </sheetViews>
  <sheetFormatPr defaultRowHeight="14.4" x14ac:dyDescent="0.3"/>
  <cols>
    <col min="1" max="1" width="16.33203125" customWidth="1"/>
    <col min="2" max="2" width="13" customWidth="1"/>
    <col min="3" max="3" width="20.109375" customWidth="1"/>
    <col min="4" max="4" width="17.33203125" customWidth="1"/>
    <col min="5" max="5" width="19.88671875" customWidth="1"/>
    <col min="6" max="6" width="17.44140625" customWidth="1"/>
    <col min="7" max="7" width="26.5546875" customWidth="1"/>
    <col min="8" max="8" width="17.109375" customWidth="1"/>
    <col min="9" max="9" width="37.6640625" customWidth="1"/>
    <col min="10" max="10" width="39.33203125" customWidth="1"/>
    <col min="11" max="11" width="17.33203125" customWidth="1"/>
    <col min="12" max="12" width="10" customWidth="1"/>
    <col min="13" max="13" width="15.5546875" customWidth="1"/>
    <col min="15" max="15" width="103.109375" hidden="1" customWidth="1"/>
  </cols>
  <sheetData>
    <row r="1" spans="1:15" ht="20.399999999999999" x14ac:dyDescent="0.3">
      <c r="A1" s="54" t="s">
        <v>94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5" ht="15.6" x14ac:dyDescent="0.3">
      <c r="A2" s="57" t="s">
        <v>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5" x14ac:dyDescent="0.3">
      <c r="A3" s="60" t="s">
        <v>11</v>
      </c>
      <c r="B3" s="61"/>
      <c r="C3" s="61"/>
      <c r="D3" s="61"/>
      <c r="E3" s="61"/>
      <c r="F3" s="61"/>
      <c r="G3" s="62" t="s">
        <v>12</v>
      </c>
      <c r="H3" s="62"/>
      <c r="I3" s="62"/>
      <c r="J3" s="62"/>
      <c r="K3" s="62"/>
      <c r="L3" s="62"/>
      <c r="M3" s="63"/>
    </row>
    <row r="4" spans="1:15" ht="24" x14ac:dyDescent="0.3">
      <c r="A4" s="17" t="s">
        <v>13</v>
      </c>
      <c r="B4" s="17" t="s">
        <v>14</v>
      </c>
      <c r="C4" s="17" t="s">
        <v>15</v>
      </c>
      <c r="D4" s="17" t="s">
        <v>16</v>
      </c>
      <c r="E4" s="17" t="s">
        <v>17</v>
      </c>
      <c r="F4" s="17" t="s">
        <v>18</v>
      </c>
      <c r="G4" s="18" t="s">
        <v>19</v>
      </c>
      <c r="H4" s="18" t="s">
        <v>20</v>
      </c>
      <c r="I4" s="18" t="s">
        <v>21</v>
      </c>
      <c r="J4" s="18" t="s">
        <v>22</v>
      </c>
      <c r="K4" s="18" t="s">
        <v>23</v>
      </c>
      <c r="L4" s="18" t="s">
        <v>24</v>
      </c>
      <c r="M4" s="18" t="s">
        <v>25</v>
      </c>
      <c r="O4" s="19" t="s">
        <v>26</v>
      </c>
    </row>
    <row r="5" spans="1:15" x14ac:dyDescent="0.3">
      <c r="A5" s="20" t="s">
        <v>27</v>
      </c>
      <c r="B5" s="21">
        <v>44804</v>
      </c>
      <c r="C5" s="22">
        <v>9320618.2899999991</v>
      </c>
      <c r="D5" s="20" t="s">
        <v>28</v>
      </c>
      <c r="E5" s="23">
        <v>9320618.2899999991</v>
      </c>
      <c r="F5" s="20" t="s">
        <v>29</v>
      </c>
      <c r="G5" s="24" t="s">
        <v>30</v>
      </c>
      <c r="H5" s="25">
        <v>249656</v>
      </c>
      <c r="I5" s="24" t="s">
        <v>31</v>
      </c>
      <c r="J5" s="24" t="s">
        <v>26</v>
      </c>
      <c r="K5" s="24" t="s">
        <v>32</v>
      </c>
      <c r="L5" s="26">
        <v>44984</v>
      </c>
      <c r="M5" s="24" t="s">
        <v>92</v>
      </c>
      <c r="O5" s="19" t="s">
        <v>33</v>
      </c>
    </row>
    <row r="6" spans="1:15" x14ac:dyDescent="0.3">
      <c r="A6" s="27" t="s">
        <v>27</v>
      </c>
      <c r="B6" s="28">
        <v>44868</v>
      </c>
      <c r="C6" s="29">
        <v>10519547.41</v>
      </c>
      <c r="D6" s="27" t="s">
        <v>28</v>
      </c>
      <c r="E6" s="30">
        <v>10519547.41</v>
      </c>
      <c r="F6" s="27" t="s">
        <v>29</v>
      </c>
      <c r="G6" s="27" t="s">
        <v>34</v>
      </c>
      <c r="H6" s="29">
        <v>159720</v>
      </c>
      <c r="I6" s="27" t="s">
        <v>35</v>
      </c>
      <c r="J6" s="27" t="s">
        <v>33</v>
      </c>
      <c r="K6" s="27" t="s">
        <v>32</v>
      </c>
      <c r="L6" s="28">
        <v>44984</v>
      </c>
      <c r="M6" s="24" t="s">
        <v>92</v>
      </c>
      <c r="O6" s="19" t="s">
        <v>36</v>
      </c>
    </row>
    <row r="7" spans="1:15" ht="34.200000000000003" x14ac:dyDescent="0.3">
      <c r="A7" s="20" t="s">
        <v>37</v>
      </c>
      <c r="B7" s="21">
        <v>44910</v>
      </c>
      <c r="C7" s="22">
        <v>3148838.59</v>
      </c>
      <c r="D7" s="20" t="s">
        <v>28</v>
      </c>
      <c r="E7" s="23">
        <v>3148838.59</v>
      </c>
      <c r="F7" s="20" t="s">
        <v>29</v>
      </c>
      <c r="G7" s="24" t="s">
        <v>38</v>
      </c>
      <c r="H7" s="25">
        <v>64502</v>
      </c>
      <c r="I7" s="24" t="s">
        <v>39</v>
      </c>
      <c r="J7" s="24" t="s">
        <v>40</v>
      </c>
      <c r="K7" s="24" t="s">
        <v>32</v>
      </c>
      <c r="L7" s="26">
        <v>44984</v>
      </c>
      <c r="M7" s="24" t="s">
        <v>92</v>
      </c>
      <c r="O7" s="19" t="s">
        <v>41</v>
      </c>
    </row>
    <row r="8" spans="1:15" x14ac:dyDescent="0.3">
      <c r="A8" s="31" t="s">
        <v>37</v>
      </c>
      <c r="B8" s="32">
        <v>44910</v>
      </c>
      <c r="C8" s="33">
        <v>6881173.8799999999</v>
      </c>
      <c r="D8" s="31" t="s">
        <v>28</v>
      </c>
      <c r="E8" s="34">
        <v>6881173.8799999999</v>
      </c>
      <c r="F8" s="31" t="s">
        <v>29</v>
      </c>
      <c r="G8" s="27" t="s">
        <v>42</v>
      </c>
      <c r="H8" s="29">
        <v>250000</v>
      </c>
      <c r="I8" s="27" t="s">
        <v>43</v>
      </c>
      <c r="J8" s="27" t="s">
        <v>33</v>
      </c>
      <c r="K8" s="27" t="s">
        <v>32</v>
      </c>
      <c r="L8" s="28">
        <v>44984</v>
      </c>
      <c r="M8" s="24" t="s">
        <v>92</v>
      </c>
      <c r="O8" s="19" t="s">
        <v>44</v>
      </c>
    </row>
    <row r="9" spans="1:15" x14ac:dyDescent="0.3">
      <c r="A9" s="20" t="s">
        <v>45</v>
      </c>
      <c r="B9" s="21">
        <v>45093</v>
      </c>
      <c r="C9" s="23">
        <v>5856432.8899999997</v>
      </c>
      <c r="D9" s="20" t="s">
        <v>46</v>
      </c>
      <c r="E9" s="23">
        <v>5856432.8899999997</v>
      </c>
      <c r="F9" s="20" t="s">
        <v>29</v>
      </c>
      <c r="G9" s="24" t="s">
        <v>47</v>
      </c>
      <c r="H9" s="25">
        <v>112204.25</v>
      </c>
      <c r="I9" s="24" t="s">
        <v>48</v>
      </c>
      <c r="J9" s="24" t="s">
        <v>33</v>
      </c>
      <c r="K9" s="24" t="s">
        <v>32</v>
      </c>
      <c r="L9" s="26">
        <v>44984</v>
      </c>
      <c r="M9" s="24" t="s">
        <v>92</v>
      </c>
      <c r="O9" s="19" t="s">
        <v>49</v>
      </c>
    </row>
    <row r="10" spans="1:15" ht="22.8" x14ac:dyDescent="0.3">
      <c r="A10" s="42" t="s">
        <v>89</v>
      </c>
      <c r="B10" s="44">
        <v>45043</v>
      </c>
      <c r="C10" s="43">
        <v>1599250.55</v>
      </c>
      <c r="D10" s="42" t="s">
        <v>28</v>
      </c>
      <c r="E10" s="43">
        <v>1599250.55</v>
      </c>
      <c r="F10" s="20" t="s">
        <v>29</v>
      </c>
      <c r="G10" s="27" t="s">
        <v>51</v>
      </c>
      <c r="H10" s="29">
        <v>229100</v>
      </c>
      <c r="I10" s="27" t="s">
        <v>52</v>
      </c>
      <c r="J10" s="27" t="s">
        <v>36</v>
      </c>
      <c r="K10" s="27" t="s">
        <v>32</v>
      </c>
      <c r="L10" s="28">
        <v>44984</v>
      </c>
      <c r="M10" s="24" t="s">
        <v>92</v>
      </c>
      <c r="O10" s="19" t="s">
        <v>53</v>
      </c>
    </row>
    <row r="11" spans="1:15" x14ac:dyDescent="0.3">
      <c r="A11" s="35" t="s">
        <v>10</v>
      </c>
      <c r="B11" s="35" t="s">
        <v>50</v>
      </c>
      <c r="C11" s="36">
        <f>SUM(C5:C10)</f>
        <v>37325861.609999992</v>
      </c>
      <c r="D11" s="35" t="s">
        <v>50</v>
      </c>
      <c r="E11" s="36">
        <f>SUM(E5:E10)</f>
        <v>37325861.609999992</v>
      </c>
      <c r="F11" s="37" t="s">
        <v>50</v>
      </c>
      <c r="G11" s="24" t="s">
        <v>54</v>
      </c>
      <c r="H11" s="25">
        <v>249980</v>
      </c>
      <c r="I11" s="24" t="s">
        <v>55</v>
      </c>
      <c r="J11" s="24" t="s">
        <v>26</v>
      </c>
      <c r="K11" s="24" t="s">
        <v>32</v>
      </c>
      <c r="L11" s="26">
        <v>44984</v>
      </c>
      <c r="M11" s="24" t="s">
        <v>92</v>
      </c>
      <c r="O11" s="19" t="s">
        <v>56</v>
      </c>
    </row>
    <row r="12" spans="1:15" x14ac:dyDescent="0.3">
      <c r="A12" s="38"/>
      <c r="B12" s="38"/>
      <c r="C12" s="38"/>
      <c r="D12" s="38"/>
      <c r="E12" s="38"/>
      <c r="F12" s="38"/>
      <c r="G12" s="27" t="s">
        <v>57</v>
      </c>
      <c r="H12" s="29">
        <v>247104.65</v>
      </c>
      <c r="I12" s="27" t="s">
        <v>58</v>
      </c>
      <c r="J12" s="27" t="s">
        <v>33</v>
      </c>
      <c r="K12" s="27" t="s">
        <v>32</v>
      </c>
      <c r="L12" s="28">
        <v>44984</v>
      </c>
      <c r="M12" s="24" t="s">
        <v>92</v>
      </c>
      <c r="O12" s="19" t="s">
        <v>59</v>
      </c>
    </row>
    <row r="13" spans="1:15" ht="22.8" x14ac:dyDescent="0.3">
      <c r="A13" s="38"/>
      <c r="B13" s="38"/>
      <c r="C13" s="38"/>
      <c r="D13" s="38"/>
      <c r="E13" s="38"/>
      <c r="F13" s="38"/>
      <c r="G13" s="24" t="s">
        <v>60</v>
      </c>
      <c r="H13" s="25">
        <v>250000</v>
      </c>
      <c r="I13" s="24" t="s">
        <v>61</v>
      </c>
      <c r="J13" s="24" t="s">
        <v>33</v>
      </c>
      <c r="K13" s="24" t="s">
        <v>32</v>
      </c>
      <c r="L13" s="26">
        <v>44984</v>
      </c>
      <c r="M13" s="24" t="s">
        <v>92</v>
      </c>
      <c r="O13" s="19" t="s">
        <v>62</v>
      </c>
    </row>
    <row r="14" spans="1:15" ht="22.8" x14ac:dyDescent="0.3">
      <c r="A14" s="38"/>
      <c r="B14" s="38"/>
      <c r="C14" s="38"/>
      <c r="D14" s="38"/>
      <c r="E14" s="38"/>
      <c r="F14" s="38"/>
      <c r="G14" s="27" t="s">
        <v>63</v>
      </c>
      <c r="H14" s="29">
        <v>125036</v>
      </c>
      <c r="I14" s="27" t="s">
        <v>64</v>
      </c>
      <c r="J14" s="27" t="s">
        <v>53</v>
      </c>
      <c r="K14" s="27" t="s">
        <v>32</v>
      </c>
      <c r="L14" s="28">
        <v>44984</v>
      </c>
      <c r="M14" s="24" t="s">
        <v>92</v>
      </c>
      <c r="O14" s="19" t="s">
        <v>40</v>
      </c>
    </row>
    <row r="15" spans="1:15" ht="22.8" x14ac:dyDescent="0.3">
      <c r="A15" s="38"/>
      <c r="B15" s="38"/>
      <c r="C15" s="38"/>
      <c r="D15" s="38"/>
      <c r="E15" s="38"/>
      <c r="F15" s="38"/>
      <c r="G15" s="24" t="s">
        <v>65</v>
      </c>
      <c r="H15" s="25">
        <v>95840.8</v>
      </c>
      <c r="I15" s="24" t="s">
        <v>66</v>
      </c>
      <c r="J15" s="24" t="s">
        <v>41</v>
      </c>
      <c r="K15" s="24" t="s">
        <v>32</v>
      </c>
      <c r="L15" s="26">
        <v>44984</v>
      </c>
      <c r="M15" s="24" t="s">
        <v>92</v>
      </c>
      <c r="O15" s="19" t="s">
        <v>67</v>
      </c>
    </row>
    <row r="16" spans="1:15" x14ac:dyDescent="0.3">
      <c r="A16" s="38"/>
      <c r="B16" s="38"/>
      <c r="C16" s="38"/>
      <c r="D16" s="38"/>
      <c r="E16" s="38"/>
      <c r="F16" s="38"/>
      <c r="G16" s="27" t="s">
        <v>68</v>
      </c>
      <c r="H16" s="29">
        <v>250000</v>
      </c>
      <c r="I16" s="27" t="s">
        <v>69</v>
      </c>
      <c r="J16" s="27" t="s">
        <v>53</v>
      </c>
      <c r="K16" s="27" t="s">
        <v>32</v>
      </c>
      <c r="L16" s="28">
        <v>44984</v>
      </c>
      <c r="M16" s="24" t="s">
        <v>92</v>
      </c>
    </row>
    <row r="17" spans="7:13" ht="22.8" x14ac:dyDescent="0.3">
      <c r="G17" s="24" t="s">
        <v>70</v>
      </c>
      <c r="H17" s="25">
        <v>250000</v>
      </c>
      <c r="I17" s="24" t="s">
        <v>71</v>
      </c>
      <c r="J17" s="24" t="s">
        <v>33</v>
      </c>
      <c r="K17" s="24" t="s">
        <v>32</v>
      </c>
      <c r="L17" s="39">
        <v>44984</v>
      </c>
      <c r="M17" s="24" t="s">
        <v>92</v>
      </c>
    </row>
    <row r="18" spans="7:13" ht="22.8" x14ac:dyDescent="0.3">
      <c r="G18" s="27" t="s">
        <v>70</v>
      </c>
      <c r="H18" s="29">
        <v>250000</v>
      </c>
      <c r="I18" s="27" t="s">
        <v>72</v>
      </c>
      <c r="J18" s="27" t="s">
        <v>33</v>
      </c>
      <c r="K18" s="27" t="s">
        <v>32</v>
      </c>
      <c r="L18" s="40">
        <v>44984</v>
      </c>
      <c r="M18" s="24" t="s">
        <v>92</v>
      </c>
    </row>
    <row r="19" spans="7:13" ht="22.8" x14ac:dyDescent="0.3">
      <c r="G19" s="24" t="s">
        <v>73</v>
      </c>
      <c r="H19" s="25">
        <v>250000</v>
      </c>
      <c r="I19" s="24" t="s">
        <v>74</v>
      </c>
      <c r="J19" s="24" t="s">
        <v>26</v>
      </c>
      <c r="K19" s="24" t="s">
        <v>32</v>
      </c>
      <c r="L19" s="39">
        <v>44984</v>
      </c>
      <c r="M19" s="24" t="s">
        <v>92</v>
      </c>
    </row>
    <row r="20" spans="7:13" x14ac:dyDescent="0.3">
      <c r="G20" s="27" t="s">
        <v>75</v>
      </c>
      <c r="H20" s="29">
        <v>225522</v>
      </c>
      <c r="I20" s="27" t="s">
        <v>76</v>
      </c>
      <c r="J20" s="27" t="s">
        <v>53</v>
      </c>
      <c r="K20" s="27" t="s">
        <v>32</v>
      </c>
      <c r="L20" s="40">
        <v>44984</v>
      </c>
      <c r="M20" s="24" t="s">
        <v>92</v>
      </c>
    </row>
    <row r="21" spans="7:13" x14ac:dyDescent="0.3">
      <c r="G21" s="24" t="s">
        <v>77</v>
      </c>
      <c r="H21" s="25">
        <v>241334.35</v>
      </c>
      <c r="I21" s="24" t="s">
        <v>78</v>
      </c>
      <c r="J21" s="24" t="s">
        <v>26</v>
      </c>
      <c r="K21" s="24" t="s">
        <v>32</v>
      </c>
      <c r="L21" s="39">
        <v>44984</v>
      </c>
      <c r="M21" s="24" t="s">
        <v>92</v>
      </c>
    </row>
    <row r="22" spans="7:13" ht="34.200000000000003" x14ac:dyDescent="0.3">
      <c r="G22" s="27" t="s">
        <v>79</v>
      </c>
      <c r="H22" s="29">
        <v>249999.95</v>
      </c>
      <c r="I22" s="27" t="s">
        <v>80</v>
      </c>
      <c r="J22" s="27" t="s">
        <v>44</v>
      </c>
      <c r="K22" s="27" t="s">
        <v>32</v>
      </c>
      <c r="L22" s="40">
        <v>44984</v>
      </c>
      <c r="M22" s="24" t="s">
        <v>92</v>
      </c>
    </row>
    <row r="23" spans="7:13" ht="34.200000000000003" x14ac:dyDescent="0.3">
      <c r="G23" s="24" t="s">
        <v>81</v>
      </c>
      <c r="H23" s="25">
        <v>250000</v>
      </c>
      <c r="I23" s="24" t="s">
        <v>82</v>
      </c>
      <c r="J23" s="24" t="s">
        <v>44</v>
      </c>
      <c r="K23" s="24" t="s">
        <v>32</v>
      </c>
      <c r="L23" s="39">
        <v>44984</v>
      </c>
      <c r="M23" s="24" t="s">
        <v>92</v>
      </c>
    </row>
    <row r="24" spans="7:13" x14ac:dyDescent="0.3">
      <c r="G24" s="27" t="s">
        <v>83</v>
      </c>
      <c r="H24" s="29">
        <v>250000</v>
      </c>
      <c r="I24" s="27" t="s">
        <v>84</v>
      </c>
      <c r="J24" s="27" t="s">
        <v>53</v>
      </c>
      <c r="K24" s="27" t="s">
        <v>32</v>
      </c>
      <c r="L24" s="40">
        <v>45021</v>
      </c>
      <c r="M24" s="24" t="s">
        <v>92</v>
      </c>
    </row>
    <row r="25" spans="7:13" x14ac:dyDescent="0.3">
      <c r="G25" s="24" t="s">
        <v>85</v>
      </c>
      <c r="H25" s="25">
        <v>250000</v>
      </c>
      <c r="I25" s="24" t="s">
        <v>84</v>
      </c>
      <c r="J25" s="24" t="s">
        <v>53</v>
      </c>
      <c r="K25" s="24" t="s">
        <v>32</v>
      </c>
      <c r="L25" s="26">
        <v>45021</v>
      </c>
      <c r="M25" s="24" t="s">
        <v>92</v>
      </c>
    </row>
    <row r="26" spans="7:13" x14ac:dyDescent="0.3">
      <c r="G26" s="27" t="s">
        <v>86</v>
      </c>
      <c r="H26" s="29">
        <v>250000</v>
      </c>
      <c r="I26" s="27" t="s">
        <v>84</v>
      </c>
      <c r="J26" s="27" t="s">
        <v>53</v>
      </c>
      <c r="K26" s="27" t="s">
        <v>32</v>
      </c>
      <c r="L26" s="28">
        <v>45021</v>
      </c>
      <c r="M26" s="24" t="s">
        <v>92</v>
      </c>
    </row>
    <row r="27" spans="7:13" x14ac:dyDescent="0.3">
      <c r="G27" s="24" t="s">
        <v>87</v>
      </c>
      <c r="H27" s="25">
        <v>250000</v>
      </c>
      <c r="I27" s="24" t="s">
        <v>88</v>
      </c>
      <c r="J27" s="24" t="s">
        <v>53</v>
      </c>
      <c r="K27" s="24" t="s">
        <v>32</v>
      </c>
      <c r="L27" s="26">
        <v>44924</v>
      </c>
      <c r="M27" s="24" t="s">
        <v>92</v>
      </c>
    </row>
    <row r="28" spans="7:13" x14ac:dyDescent="0.3">
      <c r="G28" s="35" t="s">
        <v>10</v>
      </c>
      <c r="H28" s="41">
        <f>SUM(H5:H27)</f>
        <v>5000000</v>
      </c>
      <c r="I28" s="35" t="s">
        <v>50</v>
      </c>
      <c r="J28" s="35" t="s">
        <v>50</v>
      </c>
      <c r="K28" s="35" t="s">
        <v>50</v>
      </c>
      <c r="L28" s="35" t="s">
        <v>50</v>
      </c>
      <c r="M28" s="35" t="s">
        <v>50</v>
      </c>
    </row>
    <row r="29" spans="7:13" x14ac:dyDescent="0.3">
      <c r="G29" s="19"/>
    </row>
    <row r="30" spans="7:13" x14ac:dyDescent="0.3">
      <c r="G30" s="19"/>
    </row>
    <row r="31" spans="7:13" x14ac:dyDescent="0.3">
      <c r="G31" s="19"/>
    </row>
    <row r="32" spans="7:13" x14ac:dyDescent="0.3">
      <c r="G32" s="19"/>
    </row>
    <row r="33" spans="7:7" x14ac:dyDescent="0.3">
      <c r="G33" s="19"/>
    </row>
    <row r="34" spans="7:7" x14ac:dyDescent="0.3">
      <c r="G34" s="19"/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F3"/>
    <mergeCell ref="G3:M3"/>
  </mergeCells>
  <dataValidations count="1">
    <dataValidation type="list" allowBlank="1" showInputMessage="1" showErrorMessage="1" sqref="J5:J27" xr:uid="{FEE8638E-51C5-4832-8640-7B3FE20ADCD9}">
      <formula1>$O$4:$O$15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A5F2D8-EE95-44BF-BFAE-C656B5E32ECD}">
          <x14:formula1>
            <xm:f>'G:\Fallon, J\Opi.Set\Dashboard\Working Spreadsheets\[MASTER SPREADSHEETS_07172023.xlsx]COMBINED COUNTY REPORT'!#REF!</xm:f>
          </x14:formula1>
          <xm:sqref>F5:F10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871472C23FAC4E90632C3C1E728773" ma:contentTypeVersion="14" ma:contentTypeDescription="Create a new document." ma:contentTypeScope="" ma:versionID="dbc546024ea9e123cc216f420642a616">
  <xsd:schema xmlns:xsd="http://www.w3.org/2001/XMLSchema" xmlns:xs="http://www.w3.org/2001/XMLSchema" xmlns:p="http://schemas.microsoft.com/office/2006/metadata/properties" xmlns:ns2="e22fd7c7-1c5c-47b3-ad5b-74ea5211c374" xmlns:ns3="4af20cf7-82bf-4f03-b3b5-d113586045b6" targetNamespace="http://schemas.microsoft.com/office/2006/metadata/properties" ma:root="true" ma:fieldsID="69def12731916dd6e419ee23931aa3e8" ns2:_="" ns3:_="">
    <xsd:import namespace="e22fd7c7-1c5c-47b3-ad5b-74ea5211c374"/>
    <xsd:import namespace="4af20cf7-82bf-4f03-b3b5-d11358604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fd7c7-1c5c-47b3-ad5b-74ea5211c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6a45b2a-6a3b-47d8-bffb-ed1435004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0cf7-82bf-4f03-b3b5-d113586045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7690a7-08f0-42fe-9760-13e0747de13d}" ma:internalName="TaxCatchAll" ma:showField="CatchAllData" ma:web="4af20cf7-82bf-4f03-b3b5-d113586045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2fd7c7-1c5c-47b3-ad5b-74ea5211c374">
      <Terms xmlns="http://schemas.microsoft.com/office/infopath/2007/PartnerControls"/>
    </lcf76f155ced4ddcb4097134ff3c332f>
    <TaxCatchAll xmlns="4af20cf7-82bf-4f03-b3b5-d113586045b6"/>
  </documentManagement>
</p:properties>
</file>

<file path=customXml/itemProps1.xml><?xml version="1.0" encoding="utf-8"?>
<ds:datastoreItem xmlns:ds="http://schemas.openxmlformats.org/officeDocument/2006/customXml" ds:itemID="{7D9A6509-ADA5-4455-AF48-58934D1A4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2fd7c7-1c5c-47b3-ad5b-74ea5211c374"/>
    <ds:schemaRef ds:uri="4af20cf7-82bf-4f03-b3b5-d11358604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DC1C0-B6D6-4454-AFEB-3EF38EF7A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52728B-D75C-4A0C-B83A-51CCFA3C9A01}">
  <ds:schemaRefs>
    <ds:schemaRef ds:uri="http://purl.org/dc/terms/"/>
    <ds:schemaRef ds:uri="http://schemas.microsoft.com/office/2006/documentManagement/types"/>
    <ds:schemaRef ds:uri="4af20cf7-82bf-4f03-b3b5-d113586045b6"/>
    <ds:schemaRef ds:uri="http://purl.org/dc/elements/1.1/"/>
    <ds:schemaRef ds:uri="http://schemas.microsoft.com/office/2006/metadata/properties"/>
    <ds:schemaRef ds:uri="e22fd7c7-1c5c-47b3-ad5b-74ea5211c374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3.1</vt:lpstr>
      <vt:lpstr>TABLE 3.2</vt:lpstr>
    </vt:vector>
  </TitlesOfParts>
  <Company>AZ Atty Gen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</dc:creator>
  <cp:lastModifiedBy>Fallon, Jane</cp:lastModifiedBy>
  <dcterms:created xsi:type="dcterms:W3CDTF">2023-09-28T21:57:28Z</dcterms:created>
  <dcterms:modified xsi:type="dcterms:W3CDTF">2024-08-21T17:30:26Z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0x010100FD871472C23FAC4E90632C3C1E728773</vt:lpwstr>
  </property>
</Properties>
</file>